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2755" windowHeight="11790" activeTab="0"/>
  </bookViews>
  <sheets>
    <sheet name="Платеж по котл. тариф." sheetId="1" r:id="rId1"/>
  </sheets>
  <definedNames>
    <definedName name="_xlnm.Print_Area" localSheetId="0">'Платеж по котл. тариф.'!$A$1:$H$90</definedName>
  </definedNames>
  <calcPr fullCalcOnLoad="1"/>
</workbook>
</file>

<file path=xl/sharedStrings.xml><?xml version="1.0" encoding="utf-8"?>
<sst xmlns="http://schemas.openxmlformats.org/spreadsheetml/2006/main" count="108" uniqueCount="42">
  <si>
    <t>Период</t>
  </si>
  <si>
    <t>Уровень напряжения</t>
  </si>
  <si>
    <t>Объем,     МВт.ч</t>
  </si>
  <si>
    <t>Тариф,     руб/МВт.ч</t>
  </si>
  <si>
    <t>Сумма,    руб.</t>
  </si>
  <si>
    <t>НДС,   руб</t>
  </si>
  <si>
    <t>Всего,    руб</t>
  </si>
  <si>
    <t>январь</t>
  </si>
  <si>
    <t>НН</t>
  </si>
  <si>
    <t>СН II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</si>
  <si>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</si>
  <si>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</si>
  <si>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</si>
  <si>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</si>
  <si>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</si>
  <si>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</si>
  <si>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</si>
  <si>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</si>
  <si>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</si>
  <si>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</si>
  <si>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</si>
  <si>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</si>
  <si>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Ф-5</t>
  </si>
  <si>
    <t>1кв</t>
  </si>
  <si>
    <t>1 п/г</t>
  </si>
  <si>
    <t>9 мес</t>
  </si>
  <si>
    <t>год</t>
  </si>
  <si>
    <t>Всего по</t>
  </si>
  <si>
    <t>нн</t>
  </si>
  <si>
    <t>снII</t>
  </si>
  <si>
    <t>ИТОГО</t>
  </si>
  <si>
    <t>1 квартал</t>
  </si>
  <si>
    <t>1 полугодие</t>
  </si>
  <si>
    <t>9 месяцев</t>
  </si>
  <si>
    <t>Год</t>
  </si>
  <si>
    <t>2 месяца</t>
  </si>
  <si>
    <t>4 месяца</t>
  </si>
  <si>
    <t>5 месяцев</t>
  </si>
  <si>
    <t>7 месяцев</t>
  </si>
  <si>
    <t>8 месяцев</t>
  </si>
  <si>
    <t>10 месяцев</t>
  </si>
  <si>
    <t>11 месяцев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</si>
</sst>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distributed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34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4" fontId="0" fillId="3" borderId="12" xfId="0" applyNumberFormat="1" applyFill="1" applyBorder="1" applyAlignment="1">
      <alignment/>
    </xf>
    <xf numFmtId="4" fontId="0" fillId="3" borderId="10" xfId="0" applyNumberFormat="1" applyFill="1" applyBorder="1" applyAlignment="1">
      <alignment horizontal="right"/>
    </xf>
    <xf numFmtId="4" fontId="34" fillId="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34" fillId="4" borderId="11" xfId="0" applyFont="1" applyFill="1" applyBorder="1" applyAlignment="1">
      <alignment/>
    </xf>
    <xf numFmtId="2" fontId="34" fillId="4" borderId="11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34" fillId="5" borderId="11" xfId="0" applyFont="1" applyFill="1" applyBorder="1" applyAlignment="1">
      <alignment/>
    </xf>
    <xf numFmtId="2" fontId="34" fillId="5" borderId="11" xfId="0" applyNumberFormat="1" applyFont="1" applyFill="1" applyBorder="1" applyAlignment="1">
      <alignment/>
    </xf>
    <xf numFmtId="0" fontId="19" fillId="5" borderId="13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/>
    </xf>
    <xf numFmtId="2" fontId="0" fillId="6" borderId="14" xfId="0" applyNumberFormat="1" applyFill="1" applyBorder="1" applyAlignment="1">
      <alignment/>
    </xf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34" fillId="6" borderId="11" xfId="0" applyFont="1" applyFill="1" applyBorder="1" applyAlignment="1">
      <alignment/>
    </xf>
    <xf numFmtId="2" fontId="34" fillId="6" borderId="11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4" fillId="0" borderId="10" xfId="0" applyFont="1" applyBorder="1" applyAlignment="1">
      <alignment/>
    </xf>
    <xf numFmtId="2" fontId="3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3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5" borderId="15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90" zoomScaleSheetLayoutView="90" zoomScalePageLayoutView="0" workbookViewId="0" topLeftCell="A1">
      <pane ySplit="1" topLeftCell="A28" activePane="bottomLeft" state="frozen"/>
      <selection pane="topLeft" activeCell="A1" sqref="A1"/>
      <selection pane="bottomLeft" activeCell="J28" sqref="J28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5.140625" style="0" customWidth="1"/>
    <col min="4" max="4" width="15.57421875" style="0" customWidth="1"/>
    <col min="5" max="5" width="16.140625" style="0" customWidth="1"/>
    <col min="6" max="6" width="14.28125" style="0" customWidth="1"/>
    <col min="7" max="7" width="16.140625" style="0" customWidth="1"/>
    <col min="8" max="8" width="16.421875" style="0" customWidth="1"/>
    <col min="9" max="9" width="14.7109375" style="0" customWidth="1"/>
    <col min="10" max="10" width="12.57421875" style="0" bestFit="1" customWidth="1"/>
  </cols>
  <sheetData>
    <row r="1" spans="1:8" ht="56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3"/>
      <c r="B2" s="60" t="s">
        <v>7</v>
      </c>
      <c r="C2" s="4" t="s">
        <v>8</v>
      </c>
      <c r="D2" s="3">
        <v>47.545</v>
      </c>
      <c r="E2" s="3">
        <v>3523.88</v>
      </c>
      <c r="F2" s="3">
        <v>167542.87</v>
      </c>
      <c r="G2" s="3">
        <v>30157.72</v>
      </c>
      <c r="H2" s="5">
        <f>F2+G2</f>
        <v>197700.59</v>
      </c>
    </row>
    <row r="3" spans="1:8" ht="15">
      <c r="A3" s="3"/>
      <c r="B3" s="61"/>
      <c r="C3" s="4" t="s">
        <v>9</v>
      </c>
      <c r="D3" s="3">
        <v>35.643</v>
      </c>
      <c r="E3" s="3">
        <v>2466.19</v>
      </c>
      <c r="F3" s="3">
        <v>87902.41</v>
      </c>
      <c r="G3" s="3">
        <v>15822.43</v>
      </c>
      <c r="H3" s="5">
        <f>F3+G3</f>
        <v>103724.84</v>
      </c>
    </row>
    <row r="4" spans="1:8" ht="15.75" thickBot="1">
      <c r="A4" s="6"/>
      <c r="B4" s="62"/>
      <c r="C4" s="7" t="s">
        <v>10</v>
      </c>
      <c r="D4" s="8">
        <f>D2+D3</f>
        <v>83.188</v>
      </c>
      <c r="E4" s="6"/>
      <c r="F4" s="8">
        <f>F2+F3</f>
        <v>255445.28</v>
      </c>
      <c r="G4" s="8">
        <f>G2+G3</f>
        <v>45980.15</v>
      </c>
      <c r="H4" s="8">
        <f>H2+H3</f>
        <v>301425.43</v>
      </c>
    </row>
    <row r="5" spans="1:8" ht="15">
      <c r="A5" s="9"/>
      <c r="B5" s="60" t="s">
        <v>11</v>
      </c>
      <c r="C5" s="10" t="s">
        <v>8</v>
      </c>
      <c r="D5" s="9">
        <v>47.227</v>
      </c>
      <c r="E5" s="3">
        <v>3523.88</v>
      </c>
      <c r="F5" s="11">
        <v>166422.28</v>
      </c>
      <c r="G5" s="12">
        <v>29956.01</v>
      </c>
      <c r="H5" s="5">
        <f>F5+G5</f>
        <v>196378.29</v>
      </c>
    </row>
    <row r="6" spans="1:8" ht="15">
      <c r="A6" s="3"/>
      <c r="B6" s="61"/>
      <c r="C6" s="4" t="s">
        <v>9</v>
      </c>
      <c r="D6" s="3">
        <v>45.316</v>
      </c>
      <c r="E6" s="3">
        <v>2466.19</v>
      </c>
      <c r="F6" s="5">
        <v>111757.87</v>
      </c>
      <c r="G6" s="5">
        <v>20116.42</v>
      </c>
      <c r="H6" s="5">
        <f>F6+G6</f>
        <v>131874.28999999998</v>
      </c>
    </row>
    <row r="7" spans="1:8" ht="15.75" thickBot="1">
      <c r="A7" s="6"/>
      <c r="B7" s="62"/>
      <c r="C7" s="7" t="s">
        <v>10</v>
      </c>
      <c r="D7" s="8">
        <f>D5+D6</f>
        <v>92.543</v>
      </c>
      <c r="E7" s="6"/>
      <c r="F7" s="13">
        <f>F5+F6</f>
        <v>278180.15</v>
      </c>
      <c r="G7" s="13">
        <f>G5+G6</f>
        <v>50072.42999999999</v>
      </c>
      <c r="H7" s="13">
        <f>H5+H6</f>
        <v>328252.57999999996</v>
      </c>
    </row>
    <row r="8" spans="1:8" ht="15">
      <c r="A8" s="9"/>
      <c r="B8" s="60" t="s">
        <v>12</v>
      </c>
      <c r="C8" s="10" t="s">
        <v>8</v>
      </c>
      <c r="D8" s="9">
        <v>46.561</v>
      </c>
      <c r="E8" s="3">
        <v>3523.88</v>
      </c>
      <c r="F8" s="9">
        <v>164075.38</v>
      </c>
      <c r="G8" s="9">
        <v>29533.57</v>
      </c>
      <c r="H8" s="5">
        <f>F8+G8</f>
        <v>193608.95</v>
      </c>
    </row>
    <row r="9" spans="1:8" ht="15">
      <c r="A9" s="3"/>
      <c r="B9" s="61"/>
      <c r="C9" s="4" t="s">
        <v>9</v>
      </c>
      <c r="D9" s="3">
        <v>56.647</v>
      </c>
      <c r="E9" s="3">
        <v>2466.19</v>
      </c>
      <c r="F9" s="3">
        <v>139702.26</v>
      </c>
      <c r="G9" s="3">
        <v>25146.41</v>
      </c>
      <c r="H9" s="5">
        <f>F9+G9</f>
        <v>164848.67</v>
      </c>
    </row>
    <row r="10" spans="1:9" ht="15.75" thickBot="1">
      <c r="A10" s="6"/>
      <c r="B10" s="62"/>
      <c r="C10" s="7" t="s">
        <v>10</v>
      </c>
      <c r="D10" s="8">
        <f>D8+D9</f>
        <v>103.208</v>
      </c>
      <c r="E10" s="6"/>
      <c r="F10" s="8">
        <f>F8+F9</f>
        <v>303777.64</v>
      </c>
      <c r="G10" s="8">
        <f>G8+G9</f>
        <v>54679.979999999996</v>
      </c>
      <c r="H10" s="13">
        <f>H8+H9</f>
        <v>358457.62</v>
      </c>
      <c r="I10" s="14"/>
    </row>
    <row r="11" spans="1:8" ht="15">
      <c r="A11" s="15"/>
      <c r="B11" s="63" t="s">
        <v>13</v>
      </c>
      <c r="C11" s="16" t="s">
        <v>8</v>
      </c>
      <c r="D11" s="15">
        <v>35.721</v>
      </c>
      <c r="E11" s="15">
        <v>3523.88</v>
      </c>
      <c r="F11" s="15">
        <v>125876.52</v>
      </c>
      <c r="G11" s="15">
        <v>22657.77</v>
      </c>
      <c r="H11" s="17">
        <f>F11+G11</f>
        <v>148534.29</v>
      </c>
    </row>
    <row r="12" spans="1:8" ht="15">
      <c r="A12" s="18"/>
      <c r="B12" s="64"/>
      <c r="C12" s="19" t="s">
        <v>9</v>
      </c>
      <c r="D12" s="18">
        <v>41.142</v>
      </c>
      <c r="E12" s="18">
        <v>2466.19</v>
      </c>
      <c r="F12" s="18">
        <v>101463.99</v>
      </c>
      <c r="G12" s="18">
        <v>18263.52</v>
      </c>
      <c r="H12" s="20">
        <f>F12+G12</f>
        <v>119727.51000000001</v>
      </c>
    </row>
    <row r="13" spans="1:8" ht="15.75" thickBot="1">
      <c r="A13" s="21"/>
      <c r="B13" s="65"/>
      <c r="C13" s="22" t="s">
        <v>10</v>
      </c>
      <c r="D13" s="23">
        <f>D11+D12</f>
        <v>76.863</v>
      </c>
      <c r="E13" s="21"/>
      <c r="F13" s="23">
        <f>F12+F11</f>
        <v>227340.51</v>
      </c>
      <c r="G13" s="23">
        <f>G12+G11</f>
        <v>40921.29</v>
      </c>
      <c r="H13" s="24">
        <f>H12+H11</f>
        <v>268261.80000000005</v>
      </c>
    </row>
    <row r="14" spans="1:8" ht="15">
      <c r="A14" s="15"/>
      <c r="B14" s="63" t="s">
        <v>14</v>
      </c>
      <c r="C14" s="16" t="s">
        <v>8</v>
      </c>
      <c r="D14" s="15">
        <v>32.003</v>
      </c>
      <c r="E14" s="18">
        <v>3523.88</v>
      </c>
      <c r="F14" s="15">
        <v>112774.73164</v>
      </c>
      <c r="G14" s="15">
        <v>20299.451695199998</v>
      </c>
      <c r="H14" s="17">
        <f>F14+G14</f>
        <v>133074.1833352</v>
      </c>
    </row>
    <row r="15" spans="1:8" ht="15">
      <c r="A15" s="18"/>
      <c r="B15" s="64"/>
      <c r="C15" s="19" t="s">
        <v>9</v>
      </c>
      <c r="D15" s="18">
        <v>40.884</v>
      </c>
      <c r="E15" s="18">
        <v>2466.19</v>
      </c>
      <c r="F15" s="18">
        <v>100827.71196</v>
      </c>
      <c r="G15" s="18">
        <v>18148.9881528</v>
      </c>
      <c r="H15" s="20">
        <f>F15+G15</f>
        <v>118976.7001128</v>
      </c>
    </row>
    <row r="16" spans="1:8" ht="15.75" thickBot="1">
      <c r="A16" s="21"/>
      <c r="B16" s="65"/>
      <c r="C16" s="22" t="s">
        <v>10</v>
      </c>
      <c r="D16" s="23">
        <f>D14+D15</f>
        <v>72.887</v>
      </c>
      <c r="E16" s="21"/>
      <c r="F16" s="23">
        <f>F14+F15</f>
        <v>213602.4436</v>
      </c>
      <c r="G16" s="23">
        <f>G14+G15</f>
        <v>38448.439847999995</v>
      </c>
      <c r="H16" s="24">
        <f>H14+H15</f>
        <v>252050.883448</v>
      </c>
    </row>
    <row r="17" spans="1:8" ht="15">
      <c r="A17" s="15"/>
      <c r="B17" s="63" t="s">
        <v>15</v>
      </c>
      <c r="C17" s="16" t="s">
        <v>8</v>
      </c>
      <c r="D17" s="15">
        <v>27.201</v>
      </c>
      <c r="E17" s="18">
        <v>3523.88</v>
      </c>
      <c r="F17" s="17">
        <v>95853.05988</v>
      </c>
      <c r="G17" s="17">
        <v>17253.5507784</v>
      </c>
      <c r="H17" s="17">
        <f>F17+G17</f>
        <v>113106.6106584</v>
      </c>
    </row>
    <row r="18" spans="1:8" ht="15">
      <c r="A18" s="18"/>
      <c r="B18" s="64"/>
      <c r="C18" s="19" t="s">
        <v>9</v>
      </c>
      <c r="D18" s="18">
        <v>53.102</v>
      </c>
      <c r="E18" s="18">
        <v>2466.19</v>
      </c>
      <c r="F18" s="20">
        <v>130959.62138</v>
      </c>
      <c r="G18" s="20">
        <v>23572.7318484</v>
      </c>
      <c r="H18" s="20">
        <f>F18+G18</f>
        <v>154532.3532284</v>
      </c>
    </row>
    <row r="19" spans="1:8" ht="15.75" thickBot="1">
      <c r="A19" s="21"/>
      <c r="B19" s="65"/>
      <c r="C19" s="22" t="s">
        <v>10</v>
      </c>
      <c r="D19" s="23">
        <f>D17+D18</f>
        <v>80.303</v>
      </c>
      <c r="E19" s="21"/>
      <c r="F19" s="24">
        <f>F17+F18</f>
        <v>226812.68125999998</v>
      </c>
      <c r="G19" s="24">
        <f>G17+G18</f>
        <v>40826.2826268</v>
      </c>
      <c r="H19" s="24">
        <f>H17+H18</f>
        <v>267638.9638868</v>
      </c>
    </row>
    <row r="20" spans="1:8" ht="15">
      <c r="A20" s="25"/>
      <c r="B20" s="69" t="s">
        <v>16</v>
      </c>
      <c r="C20" s="26" t="s">
        <v>8</v>
      </c>
      <c r="D20" s="25">
        <v>28.608</v>
      </c>
      <c r="E20" s="25">
        <v>3523.88</v>
      </c>
      <c r="F20" s="25">
        <v>100811.16</v>
      </c>
      <c r="G20" s="25">
        <v>18146.01</v>
      </c>
      <c r="H20" s="27">
        <f>F20+G20</f>
        <v>118957.17</v>
      </c>
    </row>
    <row r="21" spans="1:8" ht="15">
      <c r="A21" s="28"/>
      <c r="B21" s="70"/>
      <c r="C21" s="29" t="s">
        <v>9</v>
      </c>
      <c r="D21" s="28">
        <v>37.635</v>
      </c>
      <c r="E21" s="28">
        <v>2466.19</v>
      </c>
      <c r="F21" s="28">
        <v>92815.06</v>
      </c>
      <c r="G21" s="28">
        <v>16706.71</v>
      </c>
      <c r="H21" s="30">
        <f>F21+G21</f>
        <v>109521.76999999999</v>
      </c>
    </row>
    <row r="22" spans="1:8" ht="15.75" thickBot="1">
      <c r="A22" s="31"/>
      <c r="B22" s="71"/>
      <c r="C22" s="32" t="s">
        <v>10</v>
      </c>
      <c r="D22" s="33">
        <f>D20+D21</f>
        <v>66.243</v>
      </c>
      <c r="E22" s="31"/>
      <c r="F22" s="33">
        <f>F20+F21</f>
        <v>193626.22</v>
      </c>
      <c r="G22" s="33">
        <f>G20+G21</f>
        <v>34852.72</v>
      </c>
      <c r="H22" s="34">
        <f>H20+H21</f>
        <v>228478.94</v>
      </c>
    </row>
    <row r="23" spans="1:8" ht="15">
      <c r="A23" s="25"/>
      <c r="B23" s="69" t="s">
        <v>17</v>
      </c>
      <c r="C23" s="26" t="s">
        <v>8</v>
      </c>
      <c r="D23" s="25">
        <v>35.044</v>
      </c>
      <c r="E23" s="25">
        <v>3523.88</v>
      </c>
      <c r="F23" s="25">
        <v>123490.85</v>
      </c>
      <c r="G23" s="25">
        <v>22228.35</v>
      </c>
      <c r="H23" s="27">
        <f>F23+G23</f>
        <v>145719.2</v>
      </c>
    </row>
    <row r="24" spans="1:8" ht="15">
      <c r="A24" s="28"/>
      <c r="B24" s="70"/>
      <c r="C24" s="29" t="s">
        <v>9</v>
      </c>
      <c r="D24" s="28">
        <v>57.351</v>
      </c>
      <c r="E24" s="28">
        <v>2466.19</v>
      </c>
      <c r="F24" s="28">
        <v>141438.46</v>
      </c>
      <c r="G24" s="28">
        <v>25458.92</v>
      </c>
      <c r="H24" s="30">
        <f>F24+G24</f>
        <v>166897.38</v>
      </c>
    </row>
    <row r="25" spans="1:10" ht="15.75" thickBot="1">
      <c r="A25" s="31"/>
      <c r="B25" s="71"/>
      <c r="C25" s="32" t="s">
        <v>10</v>
      </c>
      <c r="D25" s="33">
        <f>D23+D24</f>
        <v>92.395</v>
      </c>
      <c r="E25" s="31"/>
      <c r="F25" s="33">
        <f>F23+F24</f>
        <v>264929.31</v>
      </c>
      <c r="G25" s="33">
        <f>G23+G24</f>
        <v>47687.27</v>
      </c>
      <c r="H25" s="34">
        <f>H23+H24</f>
        <v>312616.58</v>
      </c>
      <c r="J25" s="14"/>
    </row>
    <row r="26" spans="1:8" ht="15">
      <c r="A26" s="25"/>
      <c r="B26" s="69" t="s">
        <v>18</v>
      </c>
      <c r="C26" s="26" t="s">
        <v>8</v>
      </c>
      <c r="D26" s="25">
        <v>34.02</v>
      </c>
      <c r="E26" s="25">
        <v>3523.88</v>
      </c>
      <c r="F26" s="25">
        <v>119882.4</v>
      </c>
      <c r="G26" s="25">
        <v>21578.83</v>
      </c>
      <c r="H26" s="27">
        <f>F26+G26</f>
        <v>141461.22999999998</v>
      </c>
    </row>
    <row r="27" spans="1:8" ht="15">
      <c r="A27" s="28"/>
      <c r="B27" s="70"/>
      <c r="C27" s="29" t="s">
        <v>9</v>
      </c>
      <c r="D27" s="28">
        <v>55.025</v>
      </c>
      <c r="E27" s="28">
        <v>2466.19</v>
      </c>
      <c r="F27" s="28">
        <v>135702.1</v>
      </c>
      <c r="G27" s="28">
        <v>24426.38</v>
      </c>
      <c r="H27" s="30">
        <f>F27+G27</f>
        <v>160128.48</v>
      </c>
    </row>
    <row r="28" spans="1:9" ht="15.75" thickBot="1">
      <c r="A28" s="31"/>
      <c r="B28" s="71"/>
      <c r="C28" s="32" t="s">
        <v>10</v>
      </c>
      <c r="D28" s="33">
        <f>D26+D27</f>
        <v>89.045</v>
      </c>
      <c r="E28" s="31"/>
      <c r="F28" s="33">
        <f>F26+F27</f>
        <v>255584.5</v>
      </c>
      <c r="G28" s="33">
        <f>G26+G27</f>
        <v>46005.21000000001</v>
      </c>
      <c r="H28" s="34">
        <f>H26+H27</f>
        <v>301589.70999999996</v>
      </c>
      <c r="I28" s="35"/>
    </row>
    <row r="29" spans="1:8" ht="15">
      <c r="A29" s="36"/>
      <c r="B29" s="72" t="s">
        <v>19</v>
      </c>
      <c r="C29" s="37" t="s">
        <v>8</v>
      </c>
      <c r="D29" s="36">
        <v>45.533</v>
      </c>
      <c r="E29" s="38">
        <v>3523.88</v>
      </c>
      <c r="F29" s="36">
        <v>160452.83</v>
      </c>
      <c r="G29" s="36">
        <v>28861.51</v>
      </c>
      <c r="H29" s="39">
        <f>F29+G29</f>
        <v>189314.34</v>
      </c>
    </row>
    <row r="30" spans="1:8" ht="15">
      <c r="A30" s="38"/>
      <c r="B30" s="73"/>
      <c r="C30" s="40" t="s">
        <v>9</v>
      </c>
      <c r="D30" s="38">
        <v>44.631</v>
      </c>
      <c r="E30" s="28">
        <v>2466.19</v>
      </c>
      <c r="F30" s="38">
        <v>110068.53</v>
      </c>
      <c r="G30" s="38">
        <v>19812.34</v>
      </c>
      <c r="H30" s="41">
        <f>F30+G30</f>
        <v>129880.87</v>
      </c>
    </row>
    <row r="31" spans="1:8" ht="15.75" thickBot="1">
      <c r="A31" s="42"/>
      <c r="B31" s="74"/>
      <c r="C31" s="43" t="s">
        <v>10</v>
      </c>
      <c r="D31" s="44">
        <f>D29+D30</f>
        <v>90.164</v>
      </c>
      <c r="E31" s="42"/>
      <c r="F31" s="44">
        <f>F29+F30</f>
        <v>270521.36</v>
      </c>
      <c r="G31" s="44">
        <f>G29+G30</f>
        <v>48673.85</v>
      </c>
      <c r="H31" s="45">
        <f>H29+H30</f>
        <v>319195.20999999996</v>
      </c>
    </row>
    <row r="32" spans="1:8" ht="15">
      <c r="A32" s="36"/>
      <c r="B32" s="72" t="s">
        <v>20</v>
      </c>
      <c r="C32" s="37" t="s">
        <v>8</v>
      </c>
      <c r="D32" s="36">
        <v>50.977</v>
      </c>
      <c r="E32" s="38">
        <v>3523.88</v>
      </c>
      <c r="F32" s="36">
        <v>179636.83</v>
      </c>
      <c r="G32" s="36">
        <v>32334.63</v>
      </c>
      <c r="H32" s="39">
        <f>F32+G32</f>
        <v>211971.46</v>
      </c>
    </row>
    <row r="33" spans="1:8" ht="15">
      <c r="A33" s="38"/>
      <c r="B33" s="73"/>
      <c r="C33" s="40" t="s">
        <v>9</v>
      </c>
      <c r="D33" s="38">
        <v>44.713</v>
      </c>
      <c r="E33" s="38">
        <v>2466.19</v>
      </c>
      <c r="F33" s="38">
        <v>110270.75</v>
      </c>
      <c r="G33" s="38">
        <v>19848.74</v>
      </c>
      <c r="H33" s="41">
        <f>F33+G33</f>
        <v>130119.49</v>
      </c>
    </row>
    <row r="34" spans="1:8" ht="15.75" thickBot="1">
      <c r="A34" s="42"/>
      <c r="B34" s="74"/>
      <c r="C34" s="43" t="s">
        <v>10</v>
      </c>
      <c r="D34" s="44">
        <f>D32+D33</f>
        <v>95.69</v>
      </c>
      <c r="E34" s="42"/>
      <c r="F34" s="44">
        <f>F32+F33</f>
        <v>289907.57999999996</v>
      </c>
      <c r="G34" s="44">
        <f>G32+G33</f>
        <v>52183.37</v>
      </c>
      <c r="H34" s="45">
        <f>H32+H33</f>
        <v>342090.95</v>
      </c>
    </row>
    <row r="35" spans="1:8" ht="15">
      <c r="A35" s="46"/>
      <c r="B35" s="75" t="s">
        <v>21</v>
      </c>
      <c r="C35" s="47" t="s">
        <v>8</v>
      </c>
      <c r="D35" s="46">
        <v>48.924</v>
      </c>
      <c r="E35" s="38">
        <v>3523.88</v>
      </c>
      <c r="F35" s="46">
        <v>172402.31</v>
      </c>
      <c r="G35" s="46">
        <v>31032.42</v>
      </c>
      <c r="H35" s="39">
        <f>F35+G35</f>
        <v>203434.72999999998</v>
      </c>
    </row>
    <row r="36" spans="1:10" ht="15">
      <c r="A36" s="38"/>
      <c r="B36" s="73"/>
      <c r="C36" s="40" t="s">
        <v>9</v>
      </c>
      <c r="D36" s="38">
        <v>48.619</v>
      </c>
      <c r="E36" s="38">
        <v>2466.19</v>
      </c>
      <c r="F36" s="38">
        <v>119903.69</v>
      </c>
      <c r="G36" s="38">
        <v>21582.66</v>
      </c>
      <c r="H36" s="41">
        <f>F36+G36</f>
        <v>141486.35</v>
      </c>
      <c r="J36" t="s">
        <v>22</v>
      </c>
    </row>
    <row r="37" spans="1:8" ht="15.75" thickBot="1">
      <c r="A37" s="42"/>
      <c r="B37" s="74"/>
      <c r="C37" s="43" t="s">
        <v>10</v>
      </c>
      <c r="D37" s="44">
        <f>D35+D36</f>
        <v>97.543</v>
      </c>
      <c r="E37" s="42"/>
      <c r="F37" s="44">
        <f>F35+F36</f>
        <v>292306</v>
      </c>
      <c r="G37" s="44">
        <f>G35+G36</f>
        <v>52615.08</v>
      </c>
      <c r="H37" s="45">
        <f>H35+H36</f>
        <v>344921.07999999996</v>
      </c>
    </row>
    <row r="38" spans="1:8" ht="15">
      <c r="A38" s="48"/>
      <c r="B38" s="48"/>
      <c r="C38" s="49"/>
      <c r="D38" s="48"/>
      <c r="E38" s="1"/>
      <c r="F38" s="48"/>
      <c r="G38" s="48"/>
      <c r="H38" s="50">
        <f>H4+H7+H10+H13+H16+H19+H22+H25+H28+H31+H34+H37</f>
        <v>3624979.7473348</v>
      </c>
    </row>
    <row r="39" spans="1:8" ht="15">
      <c r="A39" s="51"/>
      <c r="B39" s="1"/>
      <c r="C39" s="52" t="s">
        <v>23</v>
      </c>
      <c r="D39" s="52">
        <f>D4+D7+D10</f>
        <v>278.93899999999996</v>
      </c>
      <c r="E39" s="52"/>
      <c r="F39" s="52">
        <f>F4+F7+F10</f>
        <v>837403.0700000001</v>
      </c>
      <c r="G39" s="52">
        <f>G4+G7+G10</f>
        <v>150732.56</v>
      </c>
      <c r="H39" s="53">
        <f>H4+H7+H10</f>
        <v>988135.63</v>
      </c>
    </row>
    <row r="40" spans="1:8" ht="15">
      <c r="A40" s="51"/>
      <c r="B40" s="1"/>
      <c r="C40" s="52" t="s">
        <v>24</v>
      </c>
      <c r="D40" s="52">
        <f>D4+D7+D10+D13+D16+D19</f>
        <v>508.99199999999996</v>
      </c>
      <c r="E40" s="52"/>
      <c r="F40" s="52">
        <f>F4+F7+F10+F13+F16+F19</f>
        <v>1505158.70486</v>
      </c>
      <c r="G40" s="52">
        <f>G4+G7+G10+G13+G16+G19</f>
        <v>270928.5724748</v>
      </c>
      <c r="H40" s="53">
        <f>H4+H7+H10+H13+H16+H19</f>
        <v>1776087.2773348002</v>
      </c>
    </row>
    <row r="41" spans="1:8" ht="15">
      <c r="A41" s="51"/>
      <c r="B41" s="1"/>
      <c r="C41" s="52" t="s">
        <v>25</v>
      </c>
      <c r="D41" s="52">
        <f>D4+D7+D10+D13+D16+D19+D22+D25+D28</f>
        <v>756.6749999999998</v>
      </c>
      <c r="E41" s="52"/>
      <c r="F41" s="52">
        <f>F4+F7+F10+F13+F16+F19+F22+F25+F28</f>
        <v>2219298.73486</v>
      </c>
      <c r="G41" s="52">
        <f>G4+G7+G10+G13+G16+G19+G22+G25+G28</f>
        <v>399473.77247480006</v>
      </c>
      <c r="H41" s="53">
        <f>H4+H7+H10+H13+H16+H19+H22+H25+H28</f>
        <v>2618772.5073348</v>
      </c>
    </row>
    <row r="42" spans="1:8" ht="15">
      <c r="A42" s="51"/>
      <c r="B42" s="54"/>
      <c r="C42" s="55" t="s">
        <v>26</v>
      </c>
      <c r="D42" s="52">
        <f>D4+D7+D10+D13+D16+D19+D22+D25+D28+D31+D34+D37</f>
        <v>1040.0719999999997</v>
      </c>
      <c r="E42" s="52"/>
      <c r="F42" s="52">
        <f>F4+F7+F10+F13+F16+F19+F22+F25+F28+F31+F34+F37</f>
        <v>3072033.67486</v>
      </c>
      <c r="G42" s="52">
        <f>G4+G7+G10+G13+G16+G19+G22+G25+G28+G31+G34+G37</f>
        <v>552946.0724748</v>
      </c>
      <c r="H42" s="53">
        <f>H4+H7+H10+H13+H16+H19+H22+H25+H28+H31+H34+H37</f>
        <v>3624979.7473348</v>
      </c>
    </row>
    <row r="43" spans="1:8" ht="15">
      <c r="A43" s="51"/>
      <c r="B43" s="66"/>
      <c r="C43" s="67"/>
      <c r="D43" s="67"/>
      <c r="E43" s="67"/>
      <c r="F43" s="67"/>
      <c r="G43" s="67"/>
      <c r="H43" s="68"/>
    </row>
    <row r="44" spans="1:8" ht="15">
      <c r="A44" s="51"/>
      <c r="B44" s="1" t="s">
        <v>27</v>
      </c>
      <c r="C44" s="55" t="s">
        <v>28</v>
      </c>
      <c r="D44" s="1">
        <f>D2+D5+D8+D11+D14+D17+D20+D23+D26+D29+D32+D35</f>
        <v>479.3639999999999</v>
      </c>
      <c r="E44" s="1"/>
      <c r="F44" s="1">
        <f aca="true" t="shared" si="0" ref="F44:H45">F2+F5+F8+F11+F14+F17+F20+F23+F26+F29+F32+F35</f>
        <v>1689221.2215200001</v>
      </c>
      <c r="G44" s="1">
        <f t="shared" si="0"/>
        <v>304039.82247360004</v>
      </c>
      <c r="H44" s="56">
        <f t="shared" si="0"/>
        <v>1993261.0439936</v>
      </c>
    </row>
    <row r="45" spans="1:8" ht="15">
      <c r="A45" s="51"/>
      <c r="B45" s="1"/>
      <c r="C45" s="55" t="s">
        <v>29</v>
      </c>
      <c r="D45" s="1">
        <f>D3+D6+D9+D12+D15+D18+D21+D24+D27+D30+D33+D36</f>
        <v>560.708</v>
      </c>
      <c r="E45" s="1"/>
      <c r="F45" s="1">
        <f t="shared" si="0"/>
        <v>1382812.4533399998</v>
      </c>
      <c r="G45" s="1">
        <f t="shared" si="0"/>
        <v>248906.2500012</v>
      </c>
      <c r="H45" s="56">
        <f t="shared" si="0"/>
        <v>1631718.7033412002</v>
      </c>
    </row>
    <row r="46" spans="1:8" ht="15">
      <c r="A46" s="51"/>
      <c r="B46" s="1"/>
      <c r="C46" s="55" t="s">
        <v>30</v>
      </c>
      <c r="D46" s="1">
        <f>D44+D45</f>
        <v>1040.072</v>
      </c>
      <c r="E46" s="1"/>
      <c r="F46" s="1">
        <f>F44+F45</f>
        <v>3072033.6748599997</v>
      </c>
      <c r="G46" s="1">
        <f>G44+G45</f>
        <v>552946.0724748</v>
      </c>
      <c r="H46" s="56">
        <f>H44+H45</f>
        <v>3624979.7473348</v>
      </c>
    </row>
    <row r="47" spans="1:8" ht="15">
      <c r="A47" s="51"/>
      <c r="B47" s="51"/>
      <c r="C47" s="51"/>
      <c r="D47" s="51"/>
      <c r="E47" s="51"/>
      <c r="F47" s="51"/>
      <c r="G47" s="51"/>
      <c r="H47" s="51"/>
    </row>
    <row r="48" spans="1:8" ht="15">
      <c r="A48" s="51"/>
      <c r="B48" s="1" t="s">
        <v>31</v>
      </c>
      <c r="C48" s="55" t="s">
        <v>28</v>
      </c>
      <c r="D48" s="1">
        <f>D2+D5+D8</f>
        <v>141.333</v>
      </c>
      <c r="E48" s="1"/>
      <c r="F48" s="1">
        <f aca="true" t="shared" si="1" ref="F48:H49">F2+F5+F8</f>
        <v>498040.53</v>
      </c>
      <c r="G48" s="1">
        <f t="shared" si="1"/>
        <v>89647.29999999999</v>
      </c>
      <c r="H48" s="56">
        <f t="shared" si="1"/>
        <v>587687.8300000001</v>
      </c>
    </row>
    <row r="49" spans="1:8" ht="15">
      <c r="A49" s="51"/>
      <c r="B49" s="51"/>
      <c r="C49" s="55" t="s">
        <v>29</v>
      </c>
      <c r="D49" s="1">
        <f>D3+D6+D9</f>
        <v>137.606</v>
      </c>
      <c r="E49" s="1"/>
      <c r="F49" s="1">
        <f t="shared" si="1"/>
        <v>339362.54000000004</v>
      </c>
      <c r="G49" s="1">
        <f t="shared" si="1"/>
        <v>61085.259999999995</v>
      </c>
      <c r="H49" s="56">
        <f t="shared" si="1"/>
        <v>400447.8</v>
      </c>
    </row>
    <row r="50" spans="1:8" ht="15">
      <c r="A50" s="51"/>
      <c r="B50" s="51"/>
      <c r="C50" s="55" t="s">
        <v>30</v>
      </c>
      <c r="D50" s="1">
        <f>D48+D49</f>
        <v>278.93899999999996</v>
      </c>
      <c r="E50" s="1"/>
      <c r="F50" s="1">
        <f>F48+F49</f>
        <v>837403.0700000001</v>
      </c>
      <c r="G50" s="1">
        <f>G48+G49</f>
        <v>150732.56</v>
      </c>
      <c r="H50" s="56">
        <f>H48+H49</f>
        <v>988135.6300000001</v>
      </c>
    </row>
    <row r="51" spans="1:8" ht="15">
      <c r="A51" s="51"/>
      <c r="B51" s="51"/>
      <c r="C51" s="51"/>
      <c r="D51" s="51"/>
      <c r="E51" s="51"/>
      <c r="F51" s="51"/>
      <c r="G51" s="51"/>
      <c r="H51" s="51"/>
    </row>
    <row r="52" spans="1:9" ht="15">
      <c r="A52" s="51"/>
      <c r="B52" s="1" t="s">
        <v>32</v>
      </c>
      <c r="C52" s="55" t="s">
        <v>28</v>
      </c>
      <c r="D52" s="1">
        <f>D2+D5+D8+D11+D14+D17</f>
        <v>236.258</v>
      </c>
      <c r="E52" s="1"/>
      <c r="F52" s="1">
        <f aca="true" t="shared" si="2" ref="F52:H53">F2+F5+F8+F11+F14+F17</f>
        <v>832544.84152</v>
      </c>
      <c r="G52" s="1">
        <f t="shared" si="2"/>
        <v>149858.0724736</v>
      </c>
      <c r="H52" s="56">
        <f t="shared" si="2"/>
        <v>982402.9139936</v>
      </c>
      <c r="I52" s="57">
        <f>D52*1000</f>
        <v>236258</v>
      </c>
    </row>
    <row r="53" spans="1:9" ht="15">
      <c r="A53" s="51"/>
      <c r="B53" s="51"/>
      <c r="C53" s="55" t="s">
        <v>29</v>
      </c>
      <c r="D53" s="1">
        <f>D3+D6+D9+D12+D15+D18</f>
        <v>272.734</v>
      </c>
      <c r="E53" s="1"/>
      <c r="F53" s="1">
        <f t="shared" si="2"/>
        <v>672613.86334</v>
      </c>
      <c r="G53" s="1">
        <f t="shared" si="2"/>
        <v>121070.5000012</v>
      </c>
      <c r="H53" s="56">
        <f t="shared" si="2"/>
        <v>793684.3633411999</v>
      </c>
      <c r="I53" s="57">
        <f>D53*1000</f>
        <v>272734</v>
      </c>
    </row>
    <row r="54" spans="1:9" ht="15">
      <c r="A54" s="51"/>
      <c r="B54" s="51"/>
      <c r="C54" s="55" t="s">
        <v>30</v>
      </c>
      <c r="D54" s="1">
        <f>D52+D53</f>
        <v>508.99199999999996</v>
      </c>
      <c r="E54" s="1"/>
      <c r="F54" s="1">
        <f>F52+F53</f>
        <v>1505158.70486</v>
      </c>
      <c r="G54" s="1">
        <f>G52+G53</f>
        <v>270928.5724748</v>
      </c>
      <c r="H54" s="56">
        <f>H52+H53</f>
        <v>1776087.2773348</v>
      </c>
      <c r="I54" s="50">
        <f>I52+I53</f>
        <v>508992</v>
      </c>
    </row>
    <row r="55" spans="1:8" ht="15">
      <c r="A55" s="51"/>
      <c r="B55" s="51"/>
      <c r="C55" s="51"/>
      <c r="D55" s="51"/>
      <c r="E55" s="51"/>
      <c r="F55" s="51"/>
      <c r="G55" s="51"/>
      <c r="H55" s="51"/>
    </row>
    <row r="56" spans="1:8" ht="15">
      <c r="A56" s="51"/>
      <c r="B56" s="1" t="s">
        <v>33</v>
      </c>
      <c r="C56" s="55" t="s">
        <v>28</v>
      </c>
      <c r="D56" s="1">
        <f>D2+D5+D8+D11+D14+D17+D20+D23+D26</f>
        <v>333.92999999999995</v>
      </c>
      <c r="E56" s="1"/>
      <c r="F56" s="1">
        <f aca="true" t="shared" si="3" ref="F56:H57">F2+F5+F8+F11+F14+F17+F20+F23+F26</f>
        <v>1176729.25152</v>
      </c>
      <c r="G56" s="1">
        <f t="shared" si="3"/>
        <v>211811.26247360004</v>
      </c>
      <c r="H56" s="56">
        <f t="shared" si="3"/>
        <v>1388540.5139936</v>
      </c>
    </row>
    <row r="57" spans="1:8" ht="15">
      <c r="A57" s="51"/>
      <c r="B57" s="51"/>
      <c r="C57" s="55" t="s">
        <v>29</v>
      </c>
      <c r="D57" s="1">
        <f>D3+D6+D9+D12+D15+D18+D21+D24+D27</f>
        <v>422.74499999999995</v>
      </c>
      <c r="E57" s="1"/>
      <c r="F57" s="1">
        <f t="shared" si="3"/>
        <v>1042569.4833399999</v>
      </c>
      <c r="G57" s="1">
        <f t="shared" si="3"/>
        <v>187662.51000120002</v>
      </c>
      <c r="H57" s="56">
        <f t="shared" si="3"/>
        <v>1230231.9933412</v>
      </c>
    </row>
    <row r="58" spans="1:8" ht="15">
      <c r="A58" s="51"/>
      <c r="B58" s="51"/>
      <c r="C58" s="55" t="s">
        <v>30</v>
      </c>
      <c r="D58" s="1">
        <f>D56+D57</f>
        <v>756.675</v>
      </c>
      <c r="E58" s="1"/>
      <c r="F58" s="1">
        <f>F56+F57</f>
        <v>2219298.7348599997</v>
      </c>
      <c r="G58" s="1">
        <f>G56+G57</f>
        <v>399473.77247480006</v>
      </c>
      <c r="H58" s="56">
        <f>H56+H57</f>
        <v>2618772.5073348</v>
      </c>
    </row>
    <row r="59" spans="1:8" ht="15">
      <c r="A59" s="51"/>
      <c r="B59" s="51"/>
      <c r="C59" s="51"/>
      <c r="D59" s="51"/>
      <c r="E59" s="51"/>
      <c r="F59" s="51"/>
      <c r="G59" s="51"/>
      <c r="H59" s="51"/>
    </row>
    <row r="60" spans="1:8" ht="15">
      <c r="A60" s="51"/>
      <c r="B60" s="1" t="s">
        <v>34</v>
      </c>
      <c r="C60" s="55" t="s">
        <v>28</v>
      </c>
      <c r="D60" s="1">
        <f>D2+D5+D8+D11+D14+D17+D20+D23+D26+D29+D32+D35</f>
        <v>479.3639999999999</v>
      </c>
      <c r="E60" s="1"/>
      <c r="F60" s="1">
        <f aca="true" t="shared" si="4" ref="F60:H61">F2+F5+F8+F11+F14+F17+F20+F23+F26+F29+F32+F35</f>
        <v>1689221.2215200001</v>
      </c>
      <c r="G60" s="1">
        <f t="shared" si="4"/>
        <v>304039.82247360004</v>
      </c>
      <c r="H60" s="56">
        <f t="shared" si="4"/>
        <v>1993261.0439936</v>
      </c>
    </row>
    <row r="61" spans="1:8" ht="15">
      <c r="A61" s="51"/>
      <c r="B61" s="51"/>
      <c r="C61" s="55" t="s">
        <v>29</v>
      </c>
      <c r="D61" s="1">
        <f>D3+D6+D9+D12+D15+D18+D21+D24+D27+D30+D33+D36</f>
        <v>560.708</v>
      </c>
      <c r="E61" s="1"/>
      <c r="F61" s="1">
        <f t="shared" si="4"/>
        <v>1382812.4533399998</v>
      </c>
      <c r="G61" s="1">
        <f t="shared" si="4"/>
        <v>248906.2500012</v>
      </c>
      <c r="H61" s="56">
        <f t="shared" si="4"/>
        <v>1631718.7033412002</v>
      </c>
    </row>
    <row r="62" spans="1:8" ht="15">
      <c r="A62" s="51"/>
      <c r="B62" s="51"/>
      <c r="C62" s="55" t="s">
        <v>30</v>
      </c>
      <c r="D62" s="1">
        <f>D60+D61</f>
        <v>1040.072</v>
      </c>
      <c r="E62" s="1"/>
      <c r="F62" s="1">
        <f>F60+F61</f>
        <v>3072033.6748599997</v>
      </c>
      <c r="G62" s="1">
        <f>G60+G61</f>
        <v>552946.0724748</v>
      </c>
      <c r="H62" s="56">
        <f>H60+H61</f>
        <v>3624979.7473348</v>
      </c>
    </row>
    <row r="63" spans="1:8" ht="15">
      <c r="A63" s="51"/>
      <c r="B63" s="51"/>
      <c r="C63" s="51"/>
      <c r="D63" s="51"/>
      <c r="E63" s="51"/>
      <c r="F63" s="51"/>
      <c r="G63" s="51"/>
      <c r="H63" s="51"/>
    </row>
    <row r="64" spans="1:8" ht="15">
      <c r="A64" s="51"/>
      <c r="B64" s="1" t="s">
        <v>35</v>
      </c>
      <c r="C64" s="55" t="s">
        <v>28</v>
      </c>
      <c r="D64" s="1">
        <f>D2+D5</f>
        <v>94.77199999999999</v>
      </c>
      <c r="E64" s="1"/>
      <c r="F64" s="1">
        <f aca="true" t="shared" si="5" ref="F64:H65">F2+F5</f>
        <v>333965.15</v>
      </c>
      <c r="G64" s="1">
        <f t="shared" si="5"/>
        <v>60113.729999999996</v>
      </c>
      <c r="H64" s="1">
        <f t="shared" si="5"/>
        <v>394078.88</v>
      </c>
    </row>
    <row r="65" spans="1:8" ht="15">
      <c r="A65" s="51"/>
      <c r="B65" s="51"/>
      <c r="C65" s="55" t="s">
        <v>29</v>
      </c>
      <c r="D65" s="1">
        <f>D3+D6</f>
        <v>80.959</v>
      </c>
      <c r="E65" s="1"/>
      <c r="F65" s="1">
        <f t="shared" si="5"/>
        <v>199660.28</v>
      </c>
      <c r="G65" s="1">
        <f t="shared" si="5"/>
        <v>35938.85</v>
      </c>
      <c r="H65" s="1">
        <f t="shared" si="5"/>
        <v>235599.12999999998</v>
      </c>
    </row>
    <row r="66" spans="1:8" ht="15">
      <c r="A66" s="51"/>
      <c r="B66" s="51"/>
      <c r="C66" s="55" t="s">
        <v>30</v>
      </c>
      <c r="D66" s="1">
        <f>D64+D65</f>
        <v>175.731</v>
      </c>
      <c r="E66" s="1"/>
      <c r="F66" s="1">
        <f>F64+F65</f>
        <v>533625.43</v>
      </c>
      <c r="G66" s="1">
        <f>G64+G65</f>
        <v>96052.57999999999</v>
      </c>
      <c r="H66" s="1">
        <f>H64+H65</f>
        <v>629678.01</v>
      </c>
    </row>
    <row r="67" spans="1:8" ht="15">
      <c r="A67" s="51"/>
      <c r="B67" s="51"/>
      <c r="C67" s="51"/>
      <c r="D67" s="51"/>
      <c r="E67" s="51"/>
      <c r="F67" s="51"/>
      <c r="G67" s="51"/>
      <c r="H67" s="51"/>
    </row>
    <row r="68" spans="1:8" ht="15">
      <c r="A68" s="51"/>
      <c r="B68" s="1" t="s">
        <v>36</v>
      </c>
      <c r="C68" s="55" t="s">
        <v>28</v>
      </c>
      <c r="D68" s="1">
        <f>D2+D5+D8+D11</f>
        <v>177.054</v>
      </c>
      <c r="E68" s="1"/>
      <c r="F68" s="1">
        <f aca="true" t="shared" si="6" ref="F68:H69">F2+F5+F8+F11</f>
        <v>623917.05</v>
      </c>
      <c r="G68" s="1">
        <f t="shared" si="6"/>
        <v>112305.06999999999</v>
      </c>
      <c r="H68" s="1">
        <f t="shared" si="6"/>
        <v>736222.1200000001</v>
      </c>
    </row>
    <row r="69" spans="1:8" ht="15">
      <c r="A69" s="51"/>
      <c r="B69" s="51"/>
      <c r="C69" s="55" t="s">
        <v>29</v>
      </c>
      <c r="D69" s="1">
        <f>D3+D6+D9+D12</f>
        <v>178.748</v>
      </c>
      <c r="E69" s="1"/>
      <c r="F69" s="1">
        <f t="shared" si="6"/>
        <v>440826.53</v>
      </c>
      <c r="G69" s="1">
        <f t="shared" si="6"/>
        <v>79348.78</v>
      </c>
      <c r="H69" s="1">
        <f t="shared" si="6"/>
        <v>520175.31</v>
      </c>
    </row>
    <row r="70" spans="1:8" ht="15">
      <c r="A70" s="51"/>
      <c r="B70" s="51"/>
      <c r="C70" s="55" t="s">
        <v>30</v>
      </c>
      <c r="D70" s="1">
        <f>D68+D69</f>
        <v>355.802</v>
      </c>
      <c r="E70" s="1"/>
      <c r="F70" s="1">
        <f>F68+F69</f>
        <v>1064743.58</v>
      </c>
      <c r="G70" s="1">
        <f>G68+G69</f>
        <v>191653.84999999998</v>
      </c>
      <c r="H70" s="1">
        <f>H68+H69</f>
        <v>1256397.4300000002</v>
      </c>
    </row>
    <row r="71" spans="1:8" ht="15">
      <c r="A71" s="51"/>
      <c r="B71" s="51"/>
      <c r="C71" s="51"/>
      <c r="D71" s="51"/>
      <c r="E71" s="51"/>
      <c r="F71" s="51"/>
      <c r="G71" s="51"/>
      <c r="H71" s="51"/>
    </row>
    <row r="72" spans="1:9" ht="15">
      <c r="A72" s="51"/>
      <c r="B72" s="1" t="s">
        <v>37</v>
      </c>
      <c r="C72" s="55" t="s">
        <v>28</v>
      </c>
      <c r="D72" s="1">
        <f>D2+D5+D8+D11+D14</f>
        <v>209.05700000000002</v>
      </c>
      <c r="E72" s="1"/>
      <c r="F72" s="1">
        <f aca="true" t="shared" si="7" ref="F72:H73">F2+F5+F8+F11+F14</f>
        <v>736691.7816400001</v>
      </c>
      <c r="G72" s="1">
        <f t="shared" si="7"/>
        <v>132604.5216952</v>
      </c>
      <c r="H72" s="1">
        <f t="shared" si="7"/>
        <v>869296.3033352001</v>
      </c>
      <c r="I72" s="57">
        <f>D72*1000</f>
        <v>209057.00000000003</v>
      </c>
    </row>
    <row r="73" spans="1:9" ht="15">
      <c r="A73" s="51"/>
      <c r="B73" s="51"/>
      <c r="C73" s="55" t="s">
        <v>29</v>
      </c>
      <c r="D73" s="1">
        <f>D3+D6+D9+D12+D15</f>
        <v>219.632</v>
      </c>
      <c r="E73" s="1"/>
      <c r="F73" s="1">
        <f t="shared" si="7"/>
        <v>541654.24196</v>
      </c>
      <c r="G73" s="1">
        <f t="shared" si="7"/>
        <v>97497.7681528</v>
      </c>
      <c r="H73" s="1">
        <f t="shared" si="7"/>
        <v>639152.0101127999</v>
      </c>
      <c r="I73" s="57">
        <f>D73*1000</f>
        <v>219632</v>
      </c>
    </row>
    <row r="74" spans="1:9" ht="15">
      <c r="A74" s="51"/>
      <c r="B74" s="51"/>
      <c r="C74" s="55" t="s">
        <v>30</v>
      </c>
      <c r="D74" s="1">
        <f>D72+D73</f>
        <v>428.689</v>
      </c>
      <c r="E74" s="1"/>
      <c r="F74" s="1">
        <f>F72+F73</f>
        <v>1278346.0236</v>
      </c>
      <c r="G74" s="1">
        <f>G72+G73</f>
        <v>230102.289848</v>
      </c>
      <c r="H74" s="1">
        <f>H72+H73</f>
        <v>1508448.313448</v>
      </c>
      <c r="I74" s="50">
        <f>I72+I73</f>
        <v>428689</v>
      </c>
    </row>
    <row r="75" spans="1:8" ht="15">
      <c r="A75" s="51"/>
      <c r="B75" s="51"/>
      <c r="C75" s="58"/>
      <c r="D75" s="51"/>
      <c r="E75" s="51"/>
      <c r="F75" s="51"/>
      <c r="G75" s="51"/>
      <c r="H75" s="59"/>
    </row>
    <row r="76" spans="1:8" ht="15">
      <c r="A76" s="51"/>
      <c r="B76" s="1" t="s">
        <v>38</v>
      </c>
      <c r="C76" s="55" t="s">
        <v>28</v>
      </c>
      <c r="D76" s="1">
        <f>D2+D5+D8+D11+D14+D17+D20</f>
        <v>264.866</v>
      </c>
      <c r="E76" s="1"/>
      <c r="F76" s="1">
        <f aca="true" t="shared" si="8" ref="F76:H77">F2+F5+F8+F11+F14+F17+F20</f>
        <v>933356.00152</v>
      </c>
      <c r="G76" s="1">
        <f t="shared" si="8"/>
        <v>168004.08247360002</v>
      </c>
      <c r="H76" s="1">
        <f t="shared" si="8"/>
        <v>1101360.0839936</v>
      </c>
    </row>
    <row r="77" spans="1:8" ht="15">
      <c r="A77" s="51"/>
      <c r="B77" s="51"/>
      <c r="C77" s="55" t="s">
        <v>29</v>
      </c>
      <c r="D77" s="1">
        <f>D3+D6+D9+D12+D15+D18+D21</f>
        <v>310.36899999999997</v>
      </c>
      <c r="E77" s="1"/>
      <c r="F77" s="1">
        <f t="shared" si="8"/>
        <v>765428.92334</v>
      </c>
      <c r="G77" s="1">
        <f t="shared" si="8"/>
        <v>137777.2100012</v>
      </c>
      <c r="H77" s="1">
        <f t="shared" si="8"/>
        <v>903206.1333412</v>
      </c>
    </row>
    <row r="78" spans="1:8" ht="15">
      <c r="A78" s="51"/>
      <c r="B78" s="51"/>
      <c r="C78" s="55" t="s">
        <v>30</v>
      </c>
      <c r="D78" s="1">
        <f>D76+D77</f>
        <v>575.2349999999999</v>
      </c>
      <c r="E78" s="1"/>
      <c r="F78" s="1">
        <f>F76+F77</f>
        <v>1698784.9248600001</v>
      </c>
      <c r="G78" s="1">
        <f>G76+G77</f>
        <v>305781.2924748</v>
      </c>
      <c r="H78" s="1">
        <f>H76+H77</f>
        <v>2004566.2173348</v>
      </c>
    </row>
    <row r="79" spans="1:8" ht="15">
      <c r="A79" s="51"/>
      <c r="B79" s="51"/>
      <c r="C79" s="51"/>
      <c r="D79" s="51"/>
      <c r="E79" s="51"/>
      <c r="F79" s="51"/>
      <c r="G79" s="51"/>
      <c r="H79" s="51"/>
    </row>
    <row r="80" spans="1:8" ht="15">
      <c r="A80" s="51"/>
      <c r="B80" s="1" t="s">
        <v>39</v>
      </c>
      <c r="C80" s="55" t="s">
        <v>28</v>
      </c>
      <c r="D80" s="1">
        <f>D2+D5+D8+D11+D14+D17+D20+D23</f>
        <v>299.90999999999997</v>
      </c>
      <c r="E80" s="1"/>
      <c r="F80" s="1">
        <f aca="true" t="shared" si="9" ref="F80:H81">F2+F5+F8+F11+F14+F17+F20+F23</f>
        <v>1056846.85152</v>
      </c>
      <c r="G80" s="1">
        <f t="shared" si="9"/>
        <v>190232.43247360003</v>
      </c>
      <c r="H80" s="1">
        <f t="shared" si="9"/>
        <v>1247079.2839936</v>
      </c>
    </row>
    <row r="81" spans="1:8" ht="15">
      <c r="A81" s="51"/>
      <c r="B81" s="51"/>
      <c r="C81" s="55" t="s">
        <v>29</v>
      </c>
      <c r="D81" s="1">
        <f>D3+D6+D9+D12+D15+D18+D21+D24</f>
        <v>367.71999999999997</v>
      </c>
      <c r="E81" s="1"/>
      <c r="F81" s="1">
        <f t="shared" si="9"/>
        <v>906867.38334</v>
      </c>
      <c r="G81" s="1">
        <f t="shared" si="9"/>
        <v>163236.1300012</v>
      </c>
      <c r="H81" s="1">
        <f t="shared" si="9"/>
        <v>1070103.5133412</v>
      </c>
    </row>
    <row r="82" spans="1:8" ht="15">
      <c r="A82" s="51"/>
      <c r="B82" s="51"/>
      <c r="C82" s="55" t="s">
        <v>30</v>
      </c>
      <c r="D82" s="1">
        <f>D80+D81</f>
        <v>667.6299999999999</v>
      </c>
      <c r="E82" s="1"/>
      <c r="F82" s="1">
        <f>F80+F81</f>
        <v>1963714.23486</v>
      </c>
      <c r="G82" s="1">
        <f>G80+G81</f>
        <v>353468.56247480004</v>
      </c>
      <c r="H82" s="1">
        <f>H80+H81</f>
        <v>2317182.7973348</v>
      </c>
    </row>
    <row r="83" spans="1:8" ht="15">
      <c r="A83" s="51"/>
      <c r="B83" s="51"/>
      <c r="C83" s="58"/>
      <c r="D83" s="51"/>
      <c r="E83" s="51"/>
      <c r="F83" s="51"/>
      <c r="G83" s="51"/>
      <c r="H83" s="59"/>
    </row>
    <row r="84" spans="1:8" ht="15">
      <c r="A84" s="51"/>
      <c r="B84" s="1" t="s">
        <v>40</v>
      </c>
      <c r="C84" s="55" t="s">
        <v>28</v>
      </c>
      <c r="D84" s="1">
        <f>D2+D5+D8+D11+D14+D17+D20+D23+D26+D29</f>
        <v>379.46299999999997</v>
      </c>
      <c r="E84" s="1"/>
      <c r="F84" s="1">
        <f aca="true" t="shared" si="10" ref="F84:H85">F10+F13+F16+F19+F22+F25+F28+F31+F34</f>
        <v>2246102.24486</v>
      </c>
      <c r="G84" s="1">
        <f t="shared" si="10"/>
        <v>404278.41247479996</v>
      </c>
      <c r="H84" s="56">
        <f t="shared" si="10"/>
        <v>2650380.6573348</v>
      </c>
    </row>
    <row r="85" spans="1:8" ht="15">
      <c r="A85" s="51"/>
      <c r="B85" s="51"/>
      <c r="C85" s="55" t="s">
        <v>29</v>
      </c>
      <c r="D85" s="1">
        <f>D3+D6+D9+D12+D15+D18+D21+D24+D27+D30</f>
        <v>467.376</v>
      </c>
      <c r="E85" s="1"/>
      <c r="F85" s="1">
        <f>F11+F14+F17+F20+F23+F26+F29+F32+F35</f>
        <v>1191180.6915199999</v>
      </c>
      <c r="G85" s="1">
        <f>G11+G14+G17+G20+G23+G26+G29+G32+G35</f>
        <v>214392.5224736</v>
      </c>
      <c r="H85" s="56">
        <f t="shared" si="10"/>
        <v>1405573.2139935999</v>
      </c>
    </row>
    <row r="86" spans="1:8" ht="15">
      <c r="A86" s="51"/>
      <c r="B86" s="51"/>
      <c r="C86" s="55" t="s">
        <v>30</v>
      </c>
      <c r="D86" s="1">
        <f>D4+D7+D10+D13+D16+D19+D22+D25+D28+D31</f>
        <v>846.8389999999998</v>
      </c>
      <c r="E86" s="1"/>
      <c r="F86" s="1">
        <f>F84+F85</f>
        <v>3437282.93638</v>
      </c>
      <c r="G86" s="1">
        <f>G84+G85</f>
        <v>618670.9349483999</v>
      </c>
      <c r="H86" s="56">
        <f>H84+H85</f>
        <v>4055953.8713283995</v>
      </c>
    </row>
    <row r="87" spans="1:8" ht="15">
      <c r="A87" s="51"/>
      <c r="B87" s="51"/>
      <c r="C87" s="51"/>
      <c r="D87" s="51"/>
      <c r="E87" s="51"/>
      <c r="F87" s="51"/>
      <c r="G87" s="51"/>
      <c r="H87" s="51"/>
    </row>
    <row r="88" spans="1:8" ht="15">
      <c r="A88" s="51"/>
      <c r="B88" s="1" t="s">
        <v>41</v>
      </c>
      <c r="C88" s="55" t="s">
        <v>28</v>
      </c>
      <c r="D88" s="1">
        <f>D2+D5+D8+D11+D14+D17+D20+D23+D26+D29+D32</f>
        <v>430.43999999999994</v>
      </c>
      <c r="E88" s="1"/>
      <c r="F88" s="1">
        <f aca="true" t="shared" si="11" ref="F88:H89">F14+F17+F20+F23+F26+F29+F32+F35+F38</f>
        <v>1065304.1715199999</v>
      </c>
      <c r="G88" s="1">
        <f t="shared" si="11"/>
        <v>191734.75247359998</v>
      </c>
      <c r="H88" s="56">
        <f t="shared" si="11"/>
        <v>4882018.6713284</v>
      </c>
    </row>
    <row r="89" spans="1:8" ht="15">
      <c r="A89" s="51"/>
      <c r="B89" s="51"/>
      <c r="C89" s="55" t="s">
        <v>29</v>
      </c>
      <c r="D89" s="1">
        <f>D3+D6+D9+D12+D15+D18+D21+D24+D27+D30+D33</f>
        <v>512.0889999999999</v>
      </c>
      <c r="E89" s="1"/>
      <c r="F89" s="1">
        <f t="shared" si="11"/>
        <v>1779388.99334</v>
      </c>
      <c r="G89" s="1">
        <f t="shared" si="11"/>
        <v>320290.0300012</v>
      </c>
      <c r="H89" s="56">
        <f t="shared" si="11"/>
        <v>2099679.0233412</v>
      </c>
    </row>
    <row r="90" spans="1:8" ht="15">
      <c r="A90" s="51"/>
      <c r="B90" s="51"/>
      <c r="C90" s="55" t="s">
        <v>30</v>
      </c>
      <c r="D90" s="1">
        <f>D4+D7+D10+D13+D16+D19+D22+D25+D28+D31+D34</f>
        <v>942.5289999999998</v>
      </c>
      <c r="E90" s="1"/>
      <c r="F90" s="1">
        <f>F88+F89</f>
        <v>2844693.16486</v>
      </c>
      <c r="G90" s="1">
        <f>G88+G89</f>
        <v>512024.78247479995</v>
      </c>
      <c r="H90" s="56">
        <f>H88+H89</f>
        <v>6981697.694669601</v>
      </c>
    </row>
    <row r="91" spans="1:8" ht="15">
      <c r="A91" s="51"/>
      <c r="B91" s="51"/>
      <c r="C91" s="51"/>
      <c r="D91" s="51"/>
      <c r="E91" s="51"/>
      <c r="F91" s="51"/>
      <c r="G91" s="51"/>
      <c r="H91" s="51"/>
    </row>
    <row r="92" spans="1:8" ht="15">
      <c r="A92" s="51"/>
      <c r="B92" s="51"/>
      <c r="C92" s="51"/>
      <c r="D92" s="51"/>
      <c r="E92" s="51"/>
      <c r="F92" s="51"/>
      <c r="G92" s="51"/>
      <c r="H92" s="51"/>
    </row>
    <row r="93" spans="1:8" ht="15">
      <c r="A93" s="51"/>
      <c r="B93" s="51"/>
      <c r="C93" s="51"/>
      <c r="D93" s="51"/>
      <c r="E93" s="51"/>
      <c r="F93" s="51"/>
      <c r="G93" s="51"/>
      <c r="H93" s="51"/>
    </row>
    <row r="94" spans="1:8" ht="15">
      <c r="A94" s="51"/>
      <c r="B94" s="51"/>
      <c r="C94" s="51"/>
      <c r="D94" s="51"/>
      <c r="E94" s="51"/>
      <c r="F94" s="51"/>
      <c r="G94" s="51"/>
      <c r="H94" s="51"/>
    </row>
    <row r="95" spans="1:8" ht="15">
      <c r="A95" s="51"/>
      <c r="B95" s="51"/>
      <c r="C95" s="51"/>
      <c r="D95" s="51"/>
      <c r="E95" s="51"/>
      <c r="F95" s="51"/>
      <c r="G95" s="51"/>
      <c r="H95" s="51"/>
    </row>
    <row r="96" spans="1:8" ht="15">
      <c r="A96" s="51"/>
      <c r="B96" s="51"/>
      <c r="C96" s="51"/>
      <c r="D96" s="51"/>
      <c r="E96" s="51"/>
      <c r="F96" s="51"/>
      <c r="G96" s="51"/>
      <c r="H96" s="51"/>
    </row>
    <row r="97" spans="1:8" ht="15">
      <c r="A97" s="51"/>
      <c r="B97" s="51"/>
      <c r="C97" s="51"/>
      <c r="D97" s="51"/>
      <c r="E97" s="51"/>
      <c r="F97" s="51"/>
      <c r="G97" s="51"/>
      <c r="H97" s="51"/>
    </row>
    <row r="98" spans="1:8" ht="15">
      <c r="A98" s="51"/>
      <c r="B98" s="51"/>
      <c r="C98" s="51"/>
      <c r="D98" s="51"/>
      <c r="E98" s="51"/>
      <c r="F98" s="51"/>
      <c r="G98" s="51"/>
      <c r="H98" s="51"/>
    </row>
    <row r="99" spans="1:8" ht="15">
      <c r="A99" s="51"/>
      <c r="B99" s="51"/>
      <c r="C99" s="51"/>
      <c r="D99" s="51"/>
      <c r="E99" s="51"/>
      <c r="F99" s="51"/>
      <c r="G99" s="51"/>
      <c r="H99" s="51"/>
    </row>
    <row r="100" spans="1:8" ht="15">
      <c r="A100" s="51"/>
      <c r="B100" s="51"/>
      <c r="C100" s="51"/>
      <c r="D100" s="51"/>
      <c r="E100" s="51"/>
      <c r="F100" s="51"/>
      <c r="G100" s="51"/>
      <c r="H100" s="51"/>
    </row>
    <row r="101" spans="1:8" ht="15">
      <c r="A101" s="51"/>
      <c r="B101" s="51"/>
      <c r="C101" s="51"/>
      <c r="D101" s="51"/>
      <c r="E101" s="51"/>
      <c r="F101" s="51"/>
      <c r="G101" s="51"/>
      <c r="H101" s="51"/>
    </row>
    <row r="102" spans="1:8" ht="15">
      <c r="A102" s="51"/>
      <c r="B102" s="51"/>
      <c r="C102" s="51"/>
      <c r="D102" s="51"/>
      <c r="E102" s="51"/>
      <c r="F102" s="51"/>
      <c r="G102" s="51"/>
      <c r="H102" s="51"/>
    </row>
    <row r="103" spans="1:8" ht="15">
      <c r="A103" s="51"/>
      <c r="B103" s="51"/>
      <c r="C103" s="51"/>
      <c r="D103" s="51"/>
      <c r="E103" s="51"/>
      <c r="F103" s="51"/>
      <c r="G103" s="51"/>
      <c r="H103" s="51"/>
    </row>
    <row r="104" spans="1:8" ht="15">
      <c r="A104" s="51"/>
      <c r="B104" s="51"/>
      <c r="C104" s="51"/>
      <c r="D104" s="51"/>
      <c r="E104" s="51"/>
      <c r="F104" s="51"/>
      <c r="G104" s="51"/>
      <c r="H104" s="51"/>
    </row>
    <row r="105" spans="1:8" ht="15">
      <c r="A105" s="51"/>
      <c r="B105" s="51"/>
      <c r="C105" s="51"/>
      <c r="D105" s="51"/>
      <c r="E105" s="51"/>
      <c r="F105" s="51"/>
      <c r="G105" s="51"/>
      <c r="H105" s="51"/>
    </row>
  </sheetData>
  <sheetProtection/>
  <mergeCells count="13">
    <mergeCell ref="B43:H43"/>
    <mergeCell ref="B20:B22"/>
    <mergeCell ref="B23:B25"/>
    <mergeCell ref="B26:B28"/>
    <mergeCell ref="B29:B31"/>
    <mergeCell ref="B32:B34"/>
    <mergeCell ref="B35:B37"/>
    <mergeCell ref="B2:B4"/>
    <mergeCell ref="B5:B7"/>
    <mergeCell ref="B8:B10"/>
    <mergeCell ref="B11:B13"/>
    <mergeCell ref="B14:B16"/>
    <mergeCell ref="B17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2016-08-09T05:44:10Z</dcterms:created>
  <dcterms:modified xsi:type="dcterms:W3CDTF">2017-01-12T11:34:03Z</dcterms:modified>
  <cp:category/>
  <cp:version/>
  <cp:contentType/>
  <cp:contentStatus/>
</cp:coreProperties>
</file>